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35a90deae581442/Documents/Murcia/Trends/"/>
    </mc:Choice>
  </mc:AlternateContent>
  <xr:revisionPtr revIDLastSave="0" documentId="8_{32D59D1C-B0DB-4711-A182-56D7EEF90106}" xr6:coauthVersionLast="47" xr6:coauthVersionMax="47" xr10:uidLastSave="{00000000-0000-0000-0000-000000000000}"/>
  <bookViews>
    <workbookView xWindow="288" yWindow="84" windowWidth="21420" windowHeight="12276" xr2:uid="{00000000-000D-0000-FFFF-FFFF00000000}"/>
  </bookViews>
  <sheets>
    <sheet name="Yearly Total Cost Trends" sheetId="2" r:id="rId1"/>
    <sheet name="Yearly Detailed Cost Trend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2" l="1"/>
  <c r="N47" i="1"/>
  <c r="O47" i="1" l="1"/>
  <c r="O57" i="1" s="1"/>
  <c r="N57" i="1"/>
  <c r="O58" i="1" l="1"/>
  <c r="O6" i="2"/>
  <c r="N6" i="2" l="1"/>
  <c r="M47" i="1"/>
  <c r="M57" i="1" s="1"/>
  <c r="N58" i="1" s="1"/>
  <c r="L47" i="1" l="1"/>
  <c r="L57" i="1" s="1"/>
  <c r="M58" i="1" s="1"/>
  <c r="M6" i="2" l="1"/>
  <c r="K47" i="1" l="1"/>
  <c r="L6" i="2" l="1"/>
  <c r="K6" i="2"/>
  <c r="J6" i="2"/>
  <c r="I6" i="2"/>
  <c r="H6" i="2"/>
  <c r="G6" i="2"/>
  <c r="F6" i="2"/>
  <c r="E6" i="2"/>
  <c r="D6" i="2"/>
  <c r="B47" i="1" l="1"/>
  <c r="B57" i="1" s="1"/>
  <c r="K57" i="1" l="1"/>
  <c r="J47" i="1"/>
  <c r="J57" i="1" s="1"/>
  <c r="K58" i="1" l="1"/>
  <c r="L58" i="1"/>
  <c r="I47" i="1" l="1"/>
  <c r="I57" i="1" s="1"/>
  <c r="J58" i="1" l="1"/>
  <c r="H47" i="1"/>
  <c r="H57" i="1" s="1"/>
  <c r="I58" i="1" s="1"/>
  <c r="C47" i="1" l="1"/>
  <c r="C57" i="1" s="1"/>
  <c r="E47" i="1" l="1"/>
  <c r="D47" i="1"/>
  <c r="D57" i="1" s="1"/>
  <c r="D58" i="1" s="1"/>
  <c r="G47" i="1"/>
  <c r="G57" i="1" s="1"/>
  <c r="F47" i="1"/>
  <c r="F57" i="1" s="1"/>
  <c r="G58" i="1" l="1"/>
  <c r="H58" i="1"/>
  <c r="E57" i="1"/>
  <c r="E58" i="1" s="1"/>
  <c r="F58" i="1" l="1"/>
</calcChain>
</file>

<file path=xl/sharedStrings.xml><?xml version="1.0" encoding="utf-8"?>
<sst xmlns="http://schemas.openxmlformats.org/spreadsheetml/2006/main" count="68" uniqueCount="67">
  <si>
    <t>YEAR &amp; COST</t>
  </si>
  <si>
    <t>Meter Installations/Instalaciones Meter</t>
  </si>
  <si>
    <t>Provision Claim Against Town Hall/Provisión demanda contra el yuntamiento</t>
  </si>
  <si>
    <t>Replanting/ La replantación</t>
  </si>
  <si>
    <t>Put gravel, hedges, lights, screen Compound/Ponga la grava, setos, luces, pantalla Compuesto</t>
  </si>
  <si>
    <t>Bank Charges/Gastos bancarios</t>
  </si>
  <si>
    <t>Provision from previous years. Debt recovered/Provisión de años anteriores. Deuda recuperó.</t>
  </si>
  <si>
    <t>Community Administrator is made up of  SC &amp; GC amounts/Administrador de la Comunidad se compone de SC &amp; GC cantidades</t>
  </si>
  <si>
    <t>2008 GC Bank Charges and Legal fees are taken from the auditors report. They did not appear in the GC Reconciliation/2008 Cargos GC Banco y honorarios legales se toman del informe de auditoría. Ellos no aparecen en el GC Reconciliación.</t>
  </si>
  <si>
    <t>SERVICE/SERVICIO</t>
  </si>
  <si>
    <t>GENERAL COMMUNITY  &amp; EUCC</t>
  </si>
  <si>
    <r>
      <t xml:space="preserve">Gardening - GC/ JARDINERIA -  </t>
    </r>
    <r>
      <rPr>
        <b/>
        <sz val="8"/>
        <color theme="1"/>
        <rFont val="Calibri"/>
        <family val="2"/>
        <scheme val="minor"/>
      </rPr>
      <t>GC</t>
    </r>
  </si>
  <si>
    <r>
      <t xml:space="preserve">Gardening - LA/ JARDINERIA -  </t>
    </r>
    <r>
      <rPr>
        <b/>
        <sz val="8"/>
        <color theme="1"/>
        <rFont val="Calibri"/>
        <family val="2"/>
        <scheme val="minor"/>
      </rPr>
      <t>EUCC</t>
    </r>
  </si>
  <si>
    <r>
      <t xml:space="preserve">Gardening Improvements/ Las mejoras de jardinería - </t>
    </r>
    <r>
      <rPr>
        <b/>
        <sz val="8"/>
        <color theme="1"/>
        <rFont val="Calibri"/>
        <family val="2"/>
        <scheme val="minor"/>
      </rPr>
      <t xml:space="preserve"> GC &amp; EUCC</t>
    </r>
  </si>
  <si>
    <r>
      <t xml:space="preserve">Irrigation Water - GC land/ Agua de Riego - tierra - </t>
    </r>
    <r>
      <rPr>
        <b/>
        <sz val="8"/>
        <color theme="1"/>
        <rFont val="Calibri"/>
        <family val="2"/>
        <scheme val="minor"/>
      </rPr>
      <t>GC</t>
    </r>
  </si>
  <si>
    <r>
      <t xml:space="preserve">Irrigation Water - LA Land/ Agua de Riego - tierra - </t>
    </r>
    <r>
      <rPr>
        <b/>
        <sz val="8"/>
        <color theme="1"/>
        <rFont val="Calibri"/>
        <family val="2"/>
        <scheme val="minor"/>
      </rPr>
      <t>EUCC</t>
    </r>
  </si>
  <si>
    <r>
      <t xml:space="preserve">Irrigation System Maintenance/Mantenimiento de sistemas riego - </t>
    </r>
    <r>
      <rPr>
        <b/>
        <sz val="8"/>
        <color theme="1"/>
        <rFont val="Calibri"/>
        <family val="2"/>
        <scheme val="minor"/>
      </rPr>
      <t>GC</t>
    </r>
  </si>
  <si>
    <r>
      <t xml:space="preserve">Electricity - Paths, Pools, Fountains/Electricidad - Caminos, piscinas, fuentes - </t>
    </r>
    <r>
      <rPr>
        <b/>
        <sz val="8"/>
        <color theme="1"/>
        <rFont val="Calibri"/>
        <family val="2"/>
        <scheme val="minor"/>
      </rPr>
      <t>GC</t>
    </r>
  </si>
  <si>
    <r>
      <t xml:space="preserve">Electricity Pump Station/ELECTRICIDAD ESTACIÓN DE BOMBEO - </t>
    </r>
    <r>
      <rPr>
        <b/>
        <sz val="8"/>
        <color theme="1"/>
        <rFont val="Calibri"/>
        <family val="2"/>
        <scheme val="minor"/>
      </rPr>
      <t>GC</t>
    </r>
  </si>
  <si>
    <r>
      <t>Replace bulbs of street &amp; Perimeter lamps &amp; Cherry Picker/Reemplace las bombillas de calle y Perímetro lámparas y Cherry Picker -</t>
    </r>
    <r>
      <rPr>
        <b/>
        <sz val="8"/>
        <color theme="1"/>
        <rFont val="Calibri"/>
        <family val="2"/>
        <scheme val="minor"/>
      </rPr>
      <t xml:space="preserve"> EUCC</t>
    </r>
  </si>
  <si>
    <r>
      <t>Rubbish Collection &amp; Street Cleaning/Basura y Limpieza Viaria -</t>
    </r>
    <r>
      <rPr>
        <b/>
        <sz val="8"/>
        <color theme="1"/>
        <rFont val="Calibri"/>
        <family val="2"/>
        <scheme val="minor"/>
      </rPr>
      <t xml:space="preserve">  EUCC</t>
    </r>
  </si>
  <si>
    <r>
      <t>Rubbish Container  Maintenance/Mantenimiento de contenedores de basura -</t>
    </r>
    <r>
      <rPr>
        <b/>
        <sz val="8"/>
        <color theme="1"/>
        <rFont val="Calibri"/>
        <family val="2"/>
        <scheme val="minor"/>
      </rPr>
      <t xml:space="preserve"> EUCC</t>
    </r>
  </si>
  <si>
    <r>
      <t xml:space="preserve">Security/seguridad - </t>
    </r>
    <r>
      <rPr>
        <b/>
        <sz val="8"/>
        <color theme="1"/>
        <rFont val="Calibri"/>
        <family val="2"/>
        <scheme val="minor"/>
      </rPr>
      <t>GC</t>
    </r>
  </si>
  <si>
    <r>
      <t xml:space="preserve">Pool &amp; Fountain Maintenance/ Mantenimiento Piscina y fuente - </t>
    </r>
    <r>
      <rPr>
        <b/>
        <sz val="8"/>
        <color theme="1"/>
        <rFont val="Calibri"/>
        <family val="2"/>
        <scheme val="minor"/>
      </rPr>
      <t>GC</t>
    </r>
  </si>
  <si>
    <r>
      <t xml:space="preserve">Pool Water Consumption/Piscina Consumo de Agua - </t>
    </r>
    <r>
      <rPr>
        <b/>
        <sz val="8"/>
        <color theme="1"/>
        <rFont val="Calibri"/>
        <family val="2"/>
        <scheme val="minor"/>
      </rPr>
      <t>GC</t>
    </r>
  </si>
  <si>
    <r>
      <t>Pool Tile Repairs/Reparaciones piscina Azulejos -</t>
    </r>
    <r>
      <rPr>
        <b/>
        <sz val="8"/>
        <color theme="1"/>
        <rFont val="Calibri"/>
        <family val="2"/>
        <scheme val="minor"/>
      </rPr>
      <t xml:space="preserve"> GC</t>
    </r>
  </si>
  <si>
    <r>
      <t>Community Administrator/ Administrador Comunidad -</t>
    </r>
    <r>
      <rPr>
        <b/>
        <sz val="8"/>
        <color theme="1"/>
        <rFont val="Calibri"/>
        <family val="2"/>
        <scheme val="minor"/>
      </rPr>
      <t xml:space="preserve"> GC</t>
    </r>
  </si>
  <si>
    <r>
      <t xml:space="preserve">Insurance/seguro - </t>
    </r>
    <r>
      <rPr>
        <b/>
        <sz val="8"/>
        <color theme="1"/>
        <rFont val="Calibri"/>
        <family val="2"/>
        <scheme val="minor"/>
      </rPr>
      <t>GC</t>
    </r>
  </si>
  <si>
    <r>
      <t>Playground Maintenance/Mantenimiento de Parques Infantiles -</t>
    </r>
    <r>
      <rPr>
        <b/>
        <sz val="8"/>
        <color theme="1"/>
        <rFont val="Calibri"/>
        <family val="2"/>
        <scheme val="minor"/>
      </rPr>
      <t xml:space="preserve"> EUCC</t>
    </r>
  </si>
  <si>
    <r>
      <t xml:space="preserve">Maintenance Telephone &amp; Internet/Mantemiento sistemas Telefoni e internet - </t>
    </r>
    <r>
      <rPr>
        <b/>
        <sz val="8"/>
        <color theme="1"/>
        <rFont val="Calibri"/>
        <family val="2"/>
        <scheme val="minor"/>
      </rPr>
      <t>GC</t>
    </r>
  </si>
  <si>
    <r>
      <t>General Maintenance/Mantenimiento general -</t>
    </r>
    <r>
      <rPr>
        <b/>
        <sz val="8"/>
        <color theme="1"/>
        <rFont val="Calibri"/>
        <family val="2"/>
        <scheme val="minor"/>
      </rPr>
      <t xml:space="preserve"> GC</t>
    </r>
  </si>
  <si>
    <r>
      <t xml:space="preserve">Misc Expenses/Gastos Varios - </t>
    </r>
    <r>
      <rPr>
        <b/>
        <sz val="8"/>
        <color theme="1"/>
        <rFont val="Calibri"/>
        <family val="2"/>
        <scheme val="minor"/>
      </rPr>
      <t>GC</t>
    </r>
  </si>
  <si>
    <r>
      <t>Repainting Pool Fences/Repintado piscina Cercas -</t>
    </r>
    <r>
      <rPr>
        <b/>
        <sz val="8"/>
        <color theme="1"/>
        <rFont val="Calibri"/>
        <family val="2"/>
        <scheme val="minor"/>
      </rPr>
      <t xml:space="preserve"> GC</t>
    </r>
  </si>
  <si>
    <r>
      <t xml:space="preserve">Maintenance Software for Irrigation system/Mantenimiento de Software para el sistema de riego - </t>
    </r>
    <r>
      <rPr>
        <b/>
        <sz val="8"/>
        <color theme="1"/>
        <rFont val="Calibri"/>
        <family val="2"/>
        <scheme val="minor"/>
      </rPr>
      <t>GC</t>
    </r>
  </si>
  <si>
    <r>
      <t>Change Pool Sand/Cambiode arena en piscinas -</t>
    </r>
    <r>
      <rPr>
        <b/>
        <sz val="8"/>
        <color theme="1"/>
        <rFont val="Calibri"/>
        <family val="2"/>
        <scheme val="minor"/>
      </rPr>
      <t xml:space="preserve"> GC</t>
    </r>
  </si>
  <si>
    <r>
      <t>Flooding Costs -</t>
    </r>
    <r>
      <rPr>
        <b/>
        <sz val="8"/>
        <color theme="1"/>
        <rFont val="Calibri"/>
        <family val="2"/>
        <scheme val="minor"/>
      </rPr>
      <t xml:space="preserve"> GC &amp; EUCC</t>
    </r>
  </si>
  <si>
    <r>
      <t xml:space="preserve">Provision for Long Term Repairs and Maintenance/Provisión para reparaciones a largo plazo y Mantenimiento  </t>
    </r>
    <r>
      <rPr>
        <b/>
        <sz val="8"/>
        <color theme="1"/>
        <rFont val="Calibri"/>
        <family val="2"/>
        <scheme val="minor"/>
      </rPr>
      <t xml:space="preserve"> GC &amp; EUCC</t>
    </r>
  </si>
  <si>
    <r>
      <t xml:space="preserve">Reserve Fund/Fondo de Reserva </t>
    </r>
    <r>
      <rPr>
        <b/>
        <sz val="8"/>
        <color theme="1"/>
        <rFont val="Calibri"/>
        <family val="2"/>
        <scheme val="minor"/>
      </rPr>
      <t xml:space="preserve"> GC &amp; EUCC</t>
    </r>
  </si>
  <si>
    <t>Inspector of Community</t>
  </si>
  <si>
    <t>GC &amp; EUCC costs</t>
  </si>
  <si>
    <t>The % increase is the increase in costs, not increase in Community fees, which are worked out from budgets, not actual costs./ El incremento en% es el aumento de los costos, no el aumento de las tarifas comunitarias, que se calculan a partir de los presupuestos, no de los costos reales.</t>
  </si>
  <si>
    <t>2013 GC Misc expenses in auditors report was 25,292.44€ but on GC Reconciliation it was 25,291.68€/ 2013 gastos GC Misc en el informe de auditoría fue 25.292,44 € pero en GC Reconciliación fue 25.291,68 €</t>
  </si>
  <si>
    <t>2008 Sub-Communities costs are from the 2008 Audit Report/ 2008 Los costos de Sub-Comunidades provienen del Informe de Auditoría de 2008</t>
  </si>
  <si>
    <t>Note: 2008 wasn't a typical year as there were things we did not pay for, e.g. water, communal electricity/ 2008 no fue un año típico, ya que había cosas que no pagamos, p. agua, electricidad comunitaria.</t>
  </si>
  <si>
    <t>NOTES: NOTAS</t>
  </si>
  <si>
    <t>YEARLY COST TRENDS/ TENDENCIAS DE COSTOS ANUALES</t>
  </si>
  <si>
    <r>
      <t xml:space="preserve">Security System cameras &amp; Maintenance/ Mantenimiento del Sistema de Seguridad - </t>
    </r>
    <r>
      <rPr>
        <b/>
        <sz val="8"/>
        <color theme="1"/>
        <rFont val="Calibri"/>
        <family val="2"/>
        <scheme val="minor"/>
      </rPr>
      <t>GC</t>
    </r>
  </si>
  <si>
    <r>
      <t xml:space="preserve">Electricity - Street &amp; Perimeter Lamps &amp; Pump Station/Electricidad - Street &amp; Perímetro Lámparas y Estación de Bombeo - </t>
    </r>
    <r>
      <rPr>
        <b/>
        <sz val="8"/>
        <color theme="1"/>
        <rFont val="Calibri"/>
        <family val="2"/>
        <scheme val="minor"/>
      </rPr>
      <t>EUCC</t>
    </r>
  </si>
  <si>
    <t>% Changes on previous year./Cambios en el año anterior</t>
  </si>
  <si>
    <t>% increase</t>
  </si>
  <si>
    <t>10th Anniversary income.</t>
  </si>
  <si>
    <r>
      <t xml:space="preserve">Plague Fumigation/Fumigación plaga </t>
    </r>
    <r>
      <rPr>
        <b/>
        <sz val="8"/>
        <color theme="1"/>
        <rFont val="Calibri"/>
        <family val="2"/>
        <scheme val="minor"/>
      </rPr>
      <t xml:space="preserve"> GC &amp; EUCC</t>
    </r>
  </si>
  <si>
    <r>
      <t>Legal Fees Provision/Provision Minuta Legal -</t>
    </r>
    <r>
      <rPr>
        <b/>
        <sz val="8"/>
        <color theme="1"/>
        <rFont val="Calibri"/>
        <family val="2"/>
        <scheme val="minor"/>
      </rPr>
      <t xml:space="preserve"> GC</t>
    </r>
  </si>
  <si>
    <r>
      <t>Debt Provision Com area/Provisión de Deuda area com-</t>
    </r>
    <r>
      <rPr>
        <b/>
        <sz val="8"/>
        <color theme="1"/>
        <rFont val="Calibri"/>
        <family val="2"/>
        <scheme val="minor"/>
      </rPr>
      <t xml:space="preserve"> GC &amp; EUCC</t>
    </r>
  </si>
  <si>
    <t>Depreciation/ Depreciación</t>
  </si>
  <si>
    <t>Total</t>
  </si>
  <si>
    <t>Extraordinary flooding expenditure /Gastos extraordinarios de inundación</t>
  </si>
  <si>
    <t>Release provision-reserves</t>
  </si>
  <si>
    <r>
      <t xml:space="preserve">TV &amp; Broadband/ TV  y banda ancha - </t>
    </r>
    <r>
      <rPr>
        <b/>
        <sz val="8"/>
        <color theme="1"/>
        <rFont val="Calibri"/>
        <family val="2"/>
        <scheme val="minor"/>
      </rPr>
      <t>EUCC</t>
    </r>
  </si>
  <si>
    <r>
      <t xml:space="preserve">Legal and Auditor/Legal y Auditor  - </t>
    </r>
    <r>
      <rPr>
        <b/>
        <sz val="8"/>
        <color theme="1"/>
        <rFont val="Calibri"/>
        <family val="2"/>
        <scheme val="minor"/>
      </rPr>
      <t>GC</t>
    </r>
  </si>
  <si>
    <t xml:space="preserve">Prior to 2021 legal costs were part of Resortalia's costs. After going to Sel Admin they are included with auditing costs./Antes de 2021 los costes legales formaban parte de los costes de Resortalia. Después de pasar a la autoadministración se incluyen con los costes de auditoría. </t>
  </si>
  <si>
    <r>
      <t xml:space="preserve">Website/Página web/URBIT - </t>
    </r>
    <r>
      <rPr>
        <b/>
        <sz val="8"/>
        <color theme="1"/>
        <rFont val="Calibri"/>
        <family val="2"/>
        <scheme val="minor"/>
      </rPr>
      <t>GC</t>
    </r>
  </si>
  <si>
    <r>
      <t xml:space="preserve">Insurance valuation/Valoración del seguro - </t>
    </r>
    <r>
      <rPr>
        <b/>
        <sz val="8"/>
        <color theme="1"/>
        <rFont val="Calibri"/>
        <family val="2"/>
        <scheme val="minor"/>
      </rPr>
      <t>GC</t>
    </r>
  </si>
  <si>
    <r>
      <t>Self Administration and Taxes./Autoadministración e impuestos -</t>
    </r>
    <r>
      <rPr>
        <b/>
        <sz val="8"/>
        <color theme="1"/>
        <rFont val="Calibri"/>
        <family val="2"/>
        <scheme val="minor"/>
      </rPr>
      <t xml:space="preserve"> GC</t>
    </r>
  </si>
  <si>
    <t>Yearly detailed cost trends GC &amp; EUCC/ Tendencias de costos detalladas anuales GC &amp; EUCC</t>
  </si>
  <si>
    <r>
      <t xml:space="preserve">Covid Costs/Costes de Covid - </t>
    </r>
    <r>
      <rPr>
        <b/>
        <sz val="8"/>
        <color theme="1"/>
        <rFont val="Calibri"/>
        <family val="2"/>
        <scheme val="minor"/>
      </rPr>
      <t>GC</t>
    </r>
  </si>
  <si>
    <r>
      <t xml:space="preserve">Debt Provision/Provisión de Deuda - GC 75% of bldg debt debt - </t>
    </r>
    <r>
      <rPr>
        <b/>
        <sz val="8"/>
        <color theme="1"/>
        <rFont val="Calibri"/>
        <family val="2"/>
        <scheme val="minor"/>
      </rPr>
      <t xml:space="preserve">GC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</si>
</sst>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40A]"/>
    <numFmt numFmtId="165" formatCode="#,##0\ [$€-C0A]"/>
    <numFmt numFmtId="166" formatCode="#,##0\ [$€-40A]"/>
    <numFmt numFmtId="167" formatCode="_-* #,##0\ &quot;€&quot;_-;\-* #,##0\ &quot;€&quot;_-;_-* &quot;-&quot;??\ &quot;€&quot;_-;_-@_-"/>
    <numFmt numFmtId="168" formatCode="#,##0.000\ [$€-40A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/>
    <xf numFmtId="165" fontId="0" fillId="0" borderId="0" xfId="0" applyNumberForma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0" fontId="5" fillId="0" borderId="0" xfId="0" applyNumberFormat="1" applyFont="1"/>
    <xf numFmtId="0" fontId="5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Border="1"/>
    <xf numFmtId="166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8" fillId="0" borderId="2" xfId="0" applyFont="1" applyBorder="1"/>
    <xf numFmtId="1" fontId="1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/>
    <xf numFmtId="168" fontId="4" fillId="0" borderId="0" xfId="0" applyNumberFormat="1" applyFont="1"/>
    <xf numFmtId="0" fontId="3" fillId="0" borderId="0" xfId="0" applyFont="1" applyBorder="1"/>
    <xf numFmtId="0" fontId="7" fillId="0" borderId="3" xfId="0" applyFont="1" applyBorder="1" applyAlignment="1">
      <alignment wrapText="1"/>
    </xf>
    <xf numFmtId="164" fontId="5" fillId="0" borderId="0" xfId="0" applyNumberFormat="1" applyFont="1" applyBorder="1"/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wrapText="1"/>
    </xf>
    <xf numFmtId="10" fontId="5" fillId="0" borderId="4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167" fontId="5" fillId="0" borderId="0" xfId="0" applyNumberFormat="1" applyFont="1" applyBorder="1"/>
    <xf numFmtId="0" fontId="0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E1" workbookViewId="0">
      <pane ySplit="1" topLeftCell="A2" activePane="bottomLeft" state="frozen"/>
      <selection pane="bottomLeft" activeCell="P6" sqref="P6"/>
    </sheetView>
  </sheetViews>
  <sheetFormatPr defaultRowHeight="14.4" x14ac:dyDescent="0.3"/>
  <cols>
    <col min="1" max="1" width="16.88671875" customWidth="1"/>
    <col min="2" max="2" width="5.6640625" customWidth="1"/>
    <col min="3" max="3" width="9.88671875" style="27" customWidth="1"/>
    <col min="4" max="4" width="10.44140625" style="27" customWidth="1"/>
    <col min="5" max="5" width="10.5546875" style="27" customWidth="1"/>
    <col min="6" max="6" width="10.88671875" style="27" customWidth="1"/>
    <col min="7" max="8" width="10.6640625" style="27" customWidth="1"/>
    <col min="9" max="9" width="11.109375" style="27" customWidth="1"/>
    <col min="10" max="10" width="10.5546875" style="27" customWidth="1"/>
    <col min="11" max="11" width="11.33203125" style="27" customWidth="1"/>
    <col min="12" max="12" width="12.33203125" style="27" customWidth="1"/>
    <col min="13" max="13" width="10.33203125" style="27" customWidth="1"/>
    <col min="14" max="14" width="12.88671875" style="9" customWidth="1"/>
    <col min="15" max="15" width="12.88671875" bestFit="1" customWidth="1"/>
    <col min="16" max="16" width="9.6640625" customWidth="1"/>
  </cols>
  <sheetData>
    <row r="1" spans="1:17" x14ac:dyDescent="0.3">
      <c r="A1" s="13" t="s">
        <v>45</v>
      </c>
    </row>
    <row r="2" spans="1:17" x14ac:dyDescent="0.3">
      <c r="A2" s="12"/>
    </row>
    <row r="3" spans="1:17" x14ac:dyDescent="0.3"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7">
        <v>2015</v>
      </c>
      <c r="K3" s="4">
        <v>2016</v>
      </c>
      <c r="L3" s="3">
        <v>2017</v>
      </c>
      <c r="M3" s="4">
        <v>2018</v>
      </c>
      <c r="N3" s="44">
        <v>2019</v>
      </c>
      <c r="O3" s="3">
        <v>2020</v>
      </c>
      <c r="P3" s="3">
        <v>2021</v>
      </c>
    </row>
    <row r="4" spans="1:17" x14ac:dyDescent="0.3">
      <c r="C4" s="3"/>
      <c r="D4" s="3"/>
      <c r="E4" s="3"/>
      <c r="F4" s="3"/>
      <c r="G4" s="3"/>
      <c r="H4" s="3"/>
      <c r="I4" s="3"/>
      <c r="J4" s="7"/>
      <c r="K4" s="4"/>
      <c r="L4" s="9"/>
    </row>
    <row r="5" spans="1:17" ht="21.75" customHeight="1" x14ac:dyDescent="0.3">
      <c r="A5" s="33" t="s">
        <v>39</v>
      </c>
      <c r="B5" s="8"/>
      <c r="C5" s="35">
        <v>1353833.7599999998</v>
      </c>
      <c r="D5" s="35">
        <v>1649183.99</v>
      </c>
      <c r="E5" s="35">
        <v>1859650.14</v>
      </c>
      <c r="F5" s="35">
        <v>1810092.33</v>
      </c>
      <c r="G5" s="35">
        <v>2194682.4900000002</v>
      </c>
      <c r="H5" s="35">
        <v>2228609.0999999996</v>
      </c>
      <c r="I5" s="35">
        <v>2230263.15</v>
      </c>
      <c r="J5" s="35">
        <v>2293740.0699999998</v>
      </c>
      <c r="K5" s="35">
        <v>2481559</v>
      </c>
      <c r="L5" s="35">
        <v>2574850</v>
      </c>
      <c r="M5" s="35">
        <v>2566664</v>
      </c>
      <c r="N5" s="21">
        <v>2514329</v>
      </c>
      <c r="O5" s="45">
        <v>2526724</v>
      </c>
      <c r="P5" s="21">
        <v>2647998</v>
      </c>
    </row>
    <row r="6" spans="1:17" ht="21.75" customHeight="1" x14ac:dyDescent="0.3">
      <c r="A6" s="51" t="s">
        <v>49</v>
      </c>
      <c r="B6" s="8"/>
      <c r="C6" s="30"/>
      <c r="D6" s="53">
        <f>SUM(D5-C5)/C5</f>
        <v>0.21815841702750879</v>
      </c>
      <c r="E6" s="53">
        <f>SUM(E5-D5)/D5</f>
        <v>0.12761835627569967</v>
      </c>
      <c r="F6" s="53">
        <f>SUM(F5-E5)/E5</f>
        <v>-2.6648996461237501E-2</v>
      </c>
      <c r="G6" s="53">
        <f t="shared" ref="G6:H6" si="0">SUM(G5-F5)/F5</f>
        <v>0.21246991306791524</v>
      </c>
      <c r="H6" s="53">
        <f t="shared" si="0"/>
        <v>1.5458550453008535E-2</v>
      </c>
      <c r="I6" s="53">
        <f t="shared" ref="I6:P6" si="1">SUM(I5-H5)/H5</f>
        <v>7.4218937722199895E-4</v>
      </c>
      <c r="J6" s="53">
        <f t="shared" si="1"/>
        <v>2.8461627947356762E-2</v>
      </c>
      <c r="K6" s="53">
        <f t="shared" si="1"/>
        <v>8.1883266746959768E-2</v>
      </c>
      <c r="L6" s="53">
        <f t="shared" si="1"/>
        <v>3.7593706214520795E-2</v>
      </c>
      <c r="M6" s="53">
        <f t="shared" si="1"/>
        <v>-3.1792143231644562E-3</v>
      </c>
      <c r="N6" s="53">
        <f t="shared" si="1"/>
        <v>-2.0390280924967193E-2</v>
      </c>
      <c r="O6" s="53">
        <f t="shared" si="1"/>
        <v>4.9297446754183721E-3</v>
      </c>
      <c r="P6" s="53">
        <f t="shared" si="1"/>
        <v>4.7996536226354761E-2</v>
      </c>
    </row>
    <row r="7" spans="1:17" ht="18.600000000000001" customHeight="1" x14ac:dyDescent="0.3">
      <c r="A7" s="52"/>
      <c r="B7" s="5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6"/>
      <c r="P7" s="54"/>
      <c r="Q7" s="34"/>
    </row>
    <row r="8" spans="1:17" x14ac:dyDescent="0.3">
      <c r="A8" s="52"/>
      <c r="B8" s="34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34"/>
      <c r="P8" s="34"/>
      <c r="Q8" s="34"/>
    </row>
    <row r="9" spans="1:17" x14ac:dyDescent="0.3">
      <c r="A9" s="8" t="s">
        <v>43</v>
      </c>
    </row>
    <row r="10" spans="1:17" x14ac:dyDescent="0.3">
      <c r="A10" s="11"/>
    </row>
    <row r="11" spans="1:17" x14ac:dyDescent="0.3">
      <c r="A11" s="31"/>
    </row>
    <row r="12" spans="1:17" x14ac:dyDescent="0.3">
      <c r="A12" s="8"/>
      <c r="B12" s="8"/>
      <c r="C12" s="23"/>
      <c r="D12" s="23"/>
      <c r="E12" s="23"/>
      <c r="F12" s="23"/>
      <c r="G12" s="23"/>
      <c r="H12" s="23"/>
      <c r="I12" s="23"/>
    </row>
    <row r="13" spans="1:17" x14ac:dyDescent="0.3">
      <c r="A13" s="8"/>
      <c r="B13" s="8"/>
      <c r="C13" s="23"/>
      <c r="D13" s="23"/>
      <c r="E13" s="23"/>
      <c r="F13" s="23"/>
      <c r="G13" s="23"/>
      <c r="H13" s="23"/>
      <c r="I13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topLeftCell="A43" workbookViewId="0">
      <pane xSplit="1" topLeftCell="B1" activePane="topRight" state="frozen"/>
      <selection pane="topRight" activeCell="O57" sqref="O57"/>
    </sheetView>
  </sheetViews>
  <sheetFormatPr defaultRowHeight="14.4" x14ac:dyDescent="0.3"/>
  <cols>
    <col min="1" max="1" width="49.5546875" customWidth="1"/>
    <col min="2" max="9" width="10" style="16" customWidth="1"/>
    <col min="10" max="11" width="10" style="15" customWidth="1"/>
    <col min="12" max="12" width="10" style="24" bestFit="1" customWidth="1"/>
    <col min="13" max="13" width="10" style="27" customWidth="1"/>
    <col min="14" max="14" width="10.109375" style="46" customWidth="1"/>
    <col min="15" max="15" width="8.88671875" style="46"/>
    <col min="16" max="16" width="8.88671875" style="27"/>
  </cols>
  <sheetData>
    <row r="1" spans="1:15" ht="15.6" x14ac:dyDescent="0.3">
      <c r="A1" s="1" t="s">
        <v>64</v>
      </c>
    </row>
    <row r="2" spans="1:15" ht="15.6" x14ac:dyDescent="0.3">
      <c r="A2" s="1"/>
    </row>
    <row r="3" spans="1:15" ht="28.8" x14ac:dyDescent="0.3">
      <c r="A3" s="2" t="s">
        <v>9</v>
      </c>
      <c r="B3" s="18" t="s">
        <v>0</v>
      </c>
      <c r="C3" s="15"/>
      <c r="D3" s="15"/>
      <c r="E3" s="15"/>
      <c r="F3" s="15"/>
      <c r="G3" s="15"/>
      <c r="H3" s="15"/>
    </row>
    <row r="4" spans="1:15" x14ac:dyDescent="0.3">
      <c r="B4" s="32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4">
        <v>2015</v>
      </c>
      <c r="J4" s="4">
        <v>2016</v>
      </c>
      <c r="K4" s="3">
        <v>2017</v>
      </c>
      <c r="L4" s="4">
        <v>2018</v>
      </c>
      <c r="M4" s="3">
        <v>2019</v>
      </c>
      <c r="N4" s="44">
        <v>2020</v>
      </c>
      <c r="O4" s="44">
        <v>2021</v>
      </c>
    </row>
    <row r="5" spans="1:15" x14ac:dyDescent="0.3">
      <c r="A5" s="2" t="s">
        <v>10</v>
      </c>
      <c r="B5" s="19"/>
      <c r="C5" s="19"/>
      <c r="D5" s="19"/>
      <c r="E5" s="19"/>
      <c r="F5" s="19"/>
      <c r="G5" s="19"/>
      <c r="H5" s="19"/>
      <c r="M5" s="29"/>
    </row>
    <row r="6" spans="1:15" x14ac:dyDescent="0.3">
      <c r="A6" s="40" t="s">
        <v>11</v>
      </c>
      <c r="B6" s="16">
        <v>444958.93</v>
      </c>
      <c r="C6" s="16">
        <v>390059.96</v>
      </c>
      <c r="D6" s="16">
        <v>291494.94</v>
      </c>
      <c r="E6" s="16">
        <v>238845.95</v>
      </c>
      <c r="F6" s="16">
        <v>255802.76</v>
      </c>
      <c r="G6" s="16">
        <v>265385.28000000003</v>
      </c>
      <c r="H6" s="16">
        <v>265385.28000000003</v>
      </c>
      <c r="I6" s="16">
        <v>263527.56</v>
      </c>
      <c r="J6" s="16">
        <v>263527.56</v>
      </c>
      <c r="K6" s="16">
        <v>266479</v>
      </c>
      <c r="L6" s="25">
        <v>275595.65999999997</v>
      </c>
      <c r="M6" s="25">
        <v>290260</v>
      </c>
      <c r="N6" s="46">
        <v>301639</v>
      </c>
      <c r="O6" s="59">
        <v>297484</v>
      </c>
    </row>
    <row r="7" spans="1:15" x14ac:dyDescent="0.3">
      <c r="A7" s="41" t="s">
        <v>12</v>
      </c>
      <c r="E7" s="16">
        <v>63513.03</v>
      </c>
      <c r="F7" s="16">
        <v>69619</v>
      </c>
      <c r="G7" s="16">
        <v>72225.960000000006</v>
      </c>
      <c r="H7" s="16">
        <v>72225.960000000006</v>
      </c>
      <c r="I7" s="16">
        <v>71720.399999999994</v>
      </c>
      <c r="J7" s="16">
        <v>73671.27</v>
      </c>
      <c r="K7" s="16">
        <v>75586</v>
      </c>
      <c r="L7" s="25">
        <v>74991.429999999993</v>
      </c>
      <c r="M7" s="25">
        <v>78981</v>
      </c>
      <c r="N7" s="46">
        <v>82139</v>
      </c>
      <c r="O7" s="59">
        <v>80946</v>
      </c>
    </row>
    <row r="8" spans="1:15" x14ac:dyDescent="0.3">
      <c r="A8" s="41" t="s">
        <v>13</v>
      </c>
      <c r="I8" s="16">
        <v>8263.0499999999993</v>
      </c>
      <c r="J8" s="16">
        <v>18542.64</v>
      </c>
      <c r="K8" s="16">
        <v>17364</v>
      </c>
      <c r="L8" s="25">
        <v>19992.62</v>
      </c>
      <c r="M8" s="25">
        <v>15155</v>
      </c>
      <c r="N8" s="46">
        <v>22709.57</v>
      </c>
      <c r="O8" s="59">
        <v>3356</v>
      </c>
    </row>
    <row r="9" spans="1:15" x14ac:dyDescent="0.3">
      <c r="A9" s="41" t="s">
        <v>14</v>
      </c>
      <c r="C9" s="16">
        <v>176975.26</v>
      </c>
      <c r="D9" s="16">
        <v>206199.84</v>
      </c>
      <c r="E9" s="16">
        <v>211966.63</v>
      </c>
      <c r="F9" s="16">
        <v>186257.5</v>
      </c>
      <c r="G9" s="16">
        <v>196459.89</v>
      </c>
      <c r="H9" s="16">
        <v>188951.95</v>
      </c>
      <c r="I9" s="16">
        <v>138366.10999999999</v>
      </c>
      <c r="J9" s="16">
        <v>176530.32</v>
      </c>
      <c r="K9" s="16">
        <v>176530</v>
      </c>
      <c r="L9" s="25">
        <v>145111.51999999999</v>
      </c>
      <c r="M9" s="25">
        <v>143276</v>
      </c>
      <c r="N9" s="46">
        <v>98874</v>
      </c>
      <c r="O9" s="59">
        <v>96740</v>
      </c>
    </row>
    <row r="10" spans="1:15" x14ac:dyDescent="0.3">
      <c r="A10" s="41" t="s">
        <v>15</v>
      </c>
      <c r="E10" s="16">
        <v>66571.34</v>
      </c>
      <c r="F10" s="16">
        <v>56902.02</v>
      </c>
      <c r="G10" s="16">
        <v>48141.78</v>
      </c>
      <c r="H10" s="16">
        <v>36315.15</v>
      </c>
      <c r="I10" s="16">
        <v>22579.65</v>
      </c>
      <c r="J10" s="16">
        <v>37286.28</v>
      </c>
      <c r="K10" s="16">
        <v>37286</v>
      </c>
      <c r="L10" s="25">
        <v>24408.25</v>
      </c>
      <c r="M10" s="25">
        <v>30393</v>
      </c>
      <c r="N10" s="46">
        <v>24163</v>
      </c>
      <c r="O10" s="59">
        <v>25810</v>
      </c>
    </row>
    <row r="11" spans="1:15" x14ac:dyDescent="0.3">
      <c r="A11" s="41" t="s">
        <v>16</v>
      </c>
      <c r="G11" s="16">
        <v>4287.88</v>
      </c>
      <c r="H11" s="16">
        <v>4274.32</v>
      </c>
      <c r="I11" s="16">
        <v>9002.89</v>
      </c>
      <c r="J11" s="16">
        <v>7183.61</v>
      </c>
      <c r="K11" s="16">
        <v>7184</v>
      </c>
      <c r="L11" s="25">
        <v>11711.61</v>
      </c>
      <c r="M11" s="25">
        <v>23958</v>
      </c>
      <c r="N11" s="46">
        <v>1227</v>
      </c>
      <c r="O11" s="59">
        <v>14517</v>
      </c>
    </row>
    <row r="12" spans="1:15" x14ac:dyDescent="0.3">
      <c r="A12" s="41" t="s">
        <v>51</v>
      </c>
      <c r="B12" s="16">
        <v>5800</v>
      </c>
      <c r="C12" s="16">
        <v>13340</v>
      </c>
      <c r="D12" s="16">
        <v>11721.87</v>
      </c>
      <c r="E12" s="16">
        <v>11788.47</v>
      </c>
      <c r="F12" s="16">
        <v>17516</v>
      </c>
      <c r="G12" s="16">
        <v>11207.86</v>
      </c>
      <c r="H12" s="16">
        <v>11268.36</v>
      </c>
      <c r="I12" s="16">
        <v>11268.37</v>
      </c>
      <c r="J12" s="16">
        <v>19564.87</v>
      </c>
      <c r="K12" s="16">
        <v>19565</v>
      </c>
      <c r="L12" s="25">
        <v>16012.95</v>
      </c>
      <c r="M12" s="25">
        <v>17492</v>
      </c>
      <c r="N12" s="46">
        <v>17425</v>
      </c>
      <c r="O12" s="59">
        <v>24036</v>
      </c>
    </row>
    <row r="13" spans="1:15" ht="21.6" x14ac:dyDescent="0.3">
      <c r="A13" s="42" t="s">
        <v>17</v>
      </c>
      <c r="C13" s="16">
        <v>88102.79</v>
      </c>
      <c r="D13" s="16">
        <v>112457.78</v>
      </c>
      <c r="E13" s="16">
        <v>135565.42000000001</v>
      </c>
      <c r="F13" s="16">
        <v>89435.65</v>
      </c>
      <c r="G13" s="16">
        <v>118136.69</v>
      </c>
      <c r="H13" s="16">
        <v>101552.84</v>
      </c>
      <c r="I13" s="16">
        <v>115832.46</v>
      </c>
      <c r="J13" s="16">
        <v>121247.24</v>
      </c>
      <c r="K13" s="16">
        <v>123879</v>
      </c>
      <c r="L13" s="25">
        <v>165390.87</v>
      </c>
      <c r="M13" s="25">
        <v>154937</v>
      </c>
      <c r="N13" s="46">
        <v>127430</v>
      </c>
      <c r="O13" s="59">
        <v>132708</v>
      </c>
    </row>
    <row r="14" spans="1:15" ht="21.6" x14ac:dyDescent="0.3">
      <c r="A14" s="42" t="s">
        <v>47</v>
      </c>
      <c r="E14" s="16">
        <v>31613.48</v>
      </c>
      <c r="F14" s="16">
        <v>49248.43</v>
      </c>
      <c r="G14" s="16">
        <v>51318.99</v>
      </c>
      <c r="H14" s="16">
        <v>52288.71</v>
      </c>
      <c r="I14" s="16">
        <v>57777.78</v>
      </c>
      <c r="J14" s="16">
        <v>52135.61</v>
      </c>
      <c r="K14" s="16">
        <v>55876</v>
      </c>
      <c r="L14" s="25">
        <v>66698.100000000006</v>
      </c>
      <c r="M14" s="25">
        <v>59389</v>
      </c>
      <c r="N14" s="46">
        <v>62153</v>
      </c>
      <c r="O14" s="59">
        <v>62109</v>
      </c>
    </row>
    <row r="15" spans="1:15" ht="13.95" customHeight="1" x14ac:dyDescent="0.3">
      <c r="A15" s="41" t="s">
        <v>18</v>
      </c>
      <c r="J15" s="16">
        <v>12787.41</v>
      </c>
      <c r="K15" s="16">
        <v>11615</v>
      </c>
      <c r="L15" s="25">
        <v>10906.55</v>
      </c>
      <c r="M15" s="25">
        <v>11196</v>
      </c>
      <c r="N15" s="46">
        <v>10054.040000000001</v>
      </c>
      <c r="O15" s="59">
        <v>5070</v>
      </c>
    </row>
    <row r="16" spans="1:15" ht="21.6" x14ac:dyDescent="0.3">
      <c r="A16" s="42" t="s">
        <v>19</v>
      </c>
      <c r="G16" s="16">
        <v>5654.26</v>
      </c>
      <c r="H16" s="16">
        <v>2750.14</v>
      </c>
      <c r="I16" s="16">
        <v>3575.34</v>
      </c>
      <c r="J16" s="16">
        <v>380.67</v>
      </c>
      <c r="K16" s="16">
        <v>3227</v>
      </c>
      <c r="L16" s="25">
        <v>1350.27</v>
      </c>
      <c r="M16" s="25">
        <v>1624.85</v>
      </c>
      <c r="N16" s="46">
        <v>1000</v>
      </c>
      <c r="O16" s="59">
        <v>1593</v>
      </c>
    </row>
    <row r="17" spans="1:15" x14ac:dyDescent="0.3">
      <c r="A17" s="41" t="s">
        <v>20</v>
      </c>
      <c r="B17" s="16">
        <v>294028.78999999998</v>
      </c>
      <c r="C17" s="16">
        <v>235881.25</v>
      </c>
      <c r="D17" s="16">
        <v>237143.72</v>
      </c>
      <c r="E17" s="16">
        <v>246134.83</v>
      </c>
      <c r="F17" s="16">
        <v>240034.82</v>
      </c>
      <c r="G17" s="16">
        <v>249451.37</v>
      </c>
      <c r="H17" s="16">
        <v>230458.74</v>
      </c>
      <c r="I17" s="16">
        <v>240686.51</v>
      </c>
      <c r="J17" s="16">
        <v>238766.97</v>
      </c>
      <c r="K17" s="16">
        <v>246352</v>
      </c>
      <c r="L17" s="25">
        <v>172204.79</v>
      </c>
      <c r="M17" s="25">
        <v>169325</v>
      </c>
      <c r="N17" s="46">
        <v>172699</v>
      </c>
      <c r="O17" s="59">
        <v>171349</v>
      </c>
    </row>
    <row r="18" spans="1:15" ht="21.6" x14ac:dyDescent="0.3">
      <c r="A18" s="39" t="s">
        <v>21</v>
      </c>
      <c r="G18" s="16">
        <v>2482.92</v>
      </c>
      <c r="H18" s="16">
        <v>899.61</v>
      </c>
      <c r="I18" s="16">
        <v>4142</v>
      </c>
      <c r="J18" s="16">
        <v>18116.310000000001</v>
      </c>
      <c r="K18" s="16">
        <v>60000</v>
      </c>
      <c r="L18" s="25"/>
      <c r="M18" s="25"/>
    </row>
    <row r="19" spans="1:15" x14ac:dyDescent="0.3">
      <c r="A19" s="41" t="s">
        <v>22</v>
      </c>
      <c r="B19" s="16">
        <v>357612.45</v>
      </c>
      <c r="C19" s="16">
        <v>350573.01</v>
      </c>
      <c r="D19" s="16">
        <v>294930.94</v>
      </c>
      <c r="E19" s="16">
        <v>292252.96000000002</v>
      </c>
      <c r="F19" s="16">
        <v>296818.40000000002</v>
      </c>
      <c r="G19" s="16">
        <v>299971.43</v>
      </c>
      <c r="H19" s="16">
        <v>296105.48</v>
      </c>
      <c r="I19" s="16">
        <v>294889.8</v>
      </c>
      <c r="J19" s="16">
        <v>322052.51</v>
      </c>
      <c r="K19" s="16">
        <v>336606</v>
      </c>
      <c r="L19" s="25">
        <v>312968.67</v>
      </c>
      <c r="M19" s="25">
        <v>315339</v>
      </c>
      <c r="N19" s="46">
        <v>327098</v>
      </c>
      <c r="O19" s="59">
        <v>341124</v>
      </c>
    </row>
    <row r="20" spans="1:15" ht="21.6" x14ac:dyDescent="0.3">
      <c r="A20" s="42" t="s">
        <v>46</v>
      </c>
      <c r="F20" s="16">
        <v>6571.88</v>
      </c>
      <c r="G20" s="16">
        <v>12305.16</v>
      </c>
      <c r="H20" s="16">
        <v>12305.16</v>
      </c>
      <c r="I20" s="16">
        <v>12305.16</v>
      </c>
      <c r="J20" s="16">
        <v>12305.16</v>
      </c>
      <c r="K20" s="16">
        <v>51787</v>
      </c>
      <c r="L20" s="25">
        <v>15264</v>
      </c>
      <c r="M20" s="25">
        <v>18861</v>
      </c>
      <c r="N20" s="46">
        <v>19143</v>
      </c>
      <c r="O20" s="59">
        <v>19376</v>
      </c>
    </row>
    <row r="21" spans="1:15" x14ac:dyDescent="0.3">
      <c r="A21" s="41" t="s">
        <v>23</v>
      </c>
      <c r="B21" s="16">
        <v>85411.63</v>
      </c>
      <c r="C21" s="16">
        <v>111764.91</v>
      </c>
      <c r="D21" s="16">
        <v>138745.64000000001</v>
      </c>
      <c r="E21" s="20">
        <v>149237.54</v>
      </c>
      <c r="F21" s="16">
        <v>134574.64000000001</v>
      </c>
      <c r="G21" s="16">
        <v>134521.49</v>
      </c>
      <c r="H21" s="16">
        <v>134578.57</v>
      </c>
      <c r="I21" s="16">
        <v>132497.44</v>
      </c>
      <c r="J21" s="16">
        <v>132486.54999999999</v>
      </c>
      <c r="K21" s="16">
        <v>132016</v>
      </c>
      <c r="L21" s="25">
        <v>131979</v>
      </c>
      <c r="M21" s="25">
        <v>131980</v>
      </c>
      <c r="N21" s="46">
        <v>132191</v>
      </c>
      <c r="O21" s="59">
        <v>133125</v>
      </c>
    </row>
    <row r="22" spans="1:15" x14ac:dyDescent="0.3">
      <c r="A22" s="41" t="s">
        <v>24</v>
      </c>
      <c r="E22" s="16">
        <v>28807.82</v>
      </c>
      <c r="F22" s="16">
        <v>37027.08</v>
      </c>
      <c r="G22" s="16">
        <v>40603.17</v>
      </c>
      <c r="H22" s="16">
        <v>43643.47</v>
      </c>
      <c r="I22" s="16">
        <v>40197.089999999997</v>
      </c>
      <c r="J22" s="16">
        <v>43613.37</v>
      </c>
      <c r="K22" s="16">
        <v>43729</v>
      </c>
      <c r="L22" s="25">
        <v>42847</v>
      </c>
      <c r="M22" s="25">
        <v>44553</v>
      </c>
      <c r="N22" s="46">
        <v>46704</v>
      </c>
      <c r="O22" s="59">
        <v>47386</v>
      </c>
    </row>
    <row r="23" spans="1:15" x14ac:dyDescent="0.3">
      <c r="A23" s="41" t="s">
        <v>25</v>
      </c>
      <c r="H23" s="16">
        <v>29296.76</v>
      </c>
      <c r="I23" s="16">
        <v>11953.13</v>
      </c>
      <c r="J23" s="16">
        <v>25181.22</v>
      </c>
      <c r="K23" s="16">
        <v>0</v>
      </c>
      <c r="M23" s="25"/>
    </row>
    <row r="24" spans="1:15" x14ac:dyDescent="0.3">
      <c r="A24" s="41" t="s">
        <v>26</v>
      </c>
      <c r="F24" s="16">
        <v>72036.160000000003</v>
      </c>
      <c r="G24" s="16">
        <v>75162.649999999994</v>
      </c>
      <c r="H24" s="16">
        <v>70000</v>
      </c>
      <c r="I24" s="16">
        <v>70000.08</v>
      </c>
      <c r="J24" s="16">
        <v>70000.08</v>
      </c>
      <c r="K24" s="16">
        <v>71120.08</v>
      </c>
      <c r="L24" s="25">
        <v>71120.160000000003</v>
      </c>
      <c r="M24" s="25">
        <v>71831</v>
      </c>
    </row>
    <row r="25" spans="1:15" x14ac:dyDescent="0.3">
      <c r="A25" s="41" t="s">
        <v>63</v>
      </c>
      <c r="J25" s="16"/>
      <c r="K25" s="16"/>
      <c r="L25" s="25"/>
      <c r="M25" s="25"/>
      <c r="N25" s="46">
        <v>72550</v>
      </c>
      <c r="O25" s="59">
        <v>148001</v>
      </c>
    </row>
    <row r="26" spans="1:15" x14ac:dyDescent="0.3">
      <c r="A26" s="41" t="s">
        <v>27</v>
      </c>
      <c r="B26" s="16">
        <v>52130.66</v>
      </c>
      <c r="C26" s="16">
        <v>73097.42</v>
      </c>
      <c r="D26" s="16">
        <v>57544.17</v>
      </c>
      <c r="E26" s="16">
        <v>57990.61</v>
      </c>
      <c r="F26" s="16">
        <v>59269.38</v>
      </c>
      <c r="G26" s="16">
        <v>60869.2</v>
      </c>
      <c r="H26" s="16">
        <v>60896.72</v>
      </c>
      <c r="I26" s="16">
        <v>60896.72</v>
      </c>
      <c r="J26" s="16">
        <v>60896.72</v>
      </c>
      <c r="K26" s="16">
        <v>62598</v>
      </c>
      <c r="L26" s="25">
        <v>59199.64</v>
      </c>
      <c r="M26" s="25">
        <v>64732</v>
      </c>
      <c r="N26" s="46">
        <v>69966</v>
      </c>
      <c r="O26" s="59">
        <v>65153</v>
      </c>
    </row>
    <row r="27" spans="1:15" x14ac:dyDescent="0.3">
      <c r="A27" s="41" t="s">
        <v>62</v>
      </c>
      <c r="J27" s="16"/>
      <c r="K27" s="16"/>
      <c r="L27" s="25"/>
      <c r="M27" s="25"/>
      <c r="N27" s="46">
        <v>11616</v>
      </c>
    </row>
    <row r="28" spans="1:15" x14ac:dyDescent="0.3">
      <c r="A28" s="41" t="s">
        <v>28</v>
      </c>
      <c r="K28" s="16">
        <v>690</v>
      </c>
      <c r="L28" s="25"/>
      <c r="M28" s="25"/>
    </row>
    <row r="29" spans="1:15" x14ac:dyDescent="0.3">
      <c r="A29" s="41" t="s">
        <v>58</v>
      </c>
      <c r="B29" s="16">
        <v>97588.479999999996</v>
      </c>
      <c r="C29" s="16">
        <v>105832.38</v>
      </c>
      <c r="D29" s="16">
        <v>155155.26</v>
      </c>
      <c r="E29" s="16">
        <v>181769.83</v>
      </c>
      <c r="F29" s="16">
        <v>201981.32</v>
      </c>
      <c r="G29" s="16">
        <v>220014.91</v>
      </c>
      <c r="H29" s="16">
        <v>221822.76</v>
      </c>
      <c r="I29" s="16">
        <v>221822.68</v>
      </c>
      <c r="J29" s="16">
        <v>125741.41</v>
      </c>
      <c r="K29" s="16">
        <v>108261</v>
      </c>
      <c r="L29" s="25">
        <v>108261.12</v>
      </c>
      <c r="M29" s="25">
        <v>108261</v>
      </c>
      <c r="N29" s="46">
        <v>145070</v>
      </c>
      <c r="O29" s="59">
        <v>145070</v>
      </c>
    </row>
    <row r="30" spans="1:15" ht="21.6" x14ac:dyDescent="0.3">
      <c r="A30" s="42" t="s">
        <v>29</v>
      </c>
      <c r="J30" s="16">
        <v>93106.7</v>
      </c>
      <c r="K30" s="16">
        <v>108261</v>
      </c>
      <c r="L30" s="25">
        <v>107248.69</v>
      </c>
      <c r="M30" s="25">
        <v>107539</v>
      </c>
      <c r="N30" s="46">
        <v>71452</v>
      </c>
      <c r="O30" s="59">
        <v>71447.22</v>
      </c>
    </row>
    <row r="31" spans="1:15" x14ac:dyDescent="0.3">
      <c r="A31" s="42" t="s">
        <v>61</v>
      </c>
      <c r="J31" s="16"/>
      <c r="K31" s="16"/>
      <c r="L31" s="25">
        <v>10739.35</v>
      </c>
      <c r="M31" s="25">
        <v>1951</v>
      </c>
      <c r="N31" s="46">
        <v>2107</v>
      </c>
      <c r="O31" s="59">
        <v>585</v>
      </c>
    </row>
    <row r="32" spans="1:15" x14ac:dyDescent="0.3">
      <c r="A32" s="41" t="s">
        <v>30</v>
      </c>
      <c r="B32" s="16">
        <v>493</v>
      </c>
      <c r="C32" s="16">
        <v>37679.269999999997</v>
      </c>
      <c r="D32" s="16">
        <v>44076.45</v>
      </c>
      <c r="E32" s="16">
        <v>39645.49</v>
      </c>
      <c r="F32" s="16">
        <v>43552.6</v>
      </c>
      <c r="G32" s="16">
        <v>32095.94</v>
      </c>
      <c r="H32" s="16">
        <v>37106.68</v>
      </c>
      <c r="I32" s="16">
        <v>32658.34</v>
      </c>
      <c r="J32" s="16">
        <v>14457.14</v>
      </c>
      <c r="K32" s="16">
        <v>15833</v>
      </c>
      <c r="L32" s="25">
        <v>29039.07</v>
      </c>
      <c r="M32" s="25">
        <v>31718</v>
      </c>
      <c r="N32" s="46">
        <v>19746</v>
      </c>
      <c r="O32" s="59">
        <v>27084</v>
      </c>
    </row>
    <row r="33" spans="1:15" x14ac:dyDescent="0.3">
      <c r="A33" s="41" t="s">
        <v>65</v>
      </c>
      <c r="J33" s="16"/>
      <c r="K33" s="16"/>
      <c r="L33" s="25"/>
      <c r="M33" s="25"/>
      <c r="N33" s="46">
        <v>40937</v>
      </c>
      <c r="O33" s="59">
        <v>42493</v>
      </c>
    </row>
    <row r="34" spans="1:15" x14ac:dyDescent="0.3">
      <c r="A34" s="41" t="s">
        <v>31</v>
      </c>
      <c r="C34" s="16">
        <v>22651.91</v>
      </c>
      <c r="D34" s="16">
        <v>20240.560000000001</v>
      </c>
      <c r="E34" s="16">
        <v>11930.93</v>
      </c>
      <c r="F34" s="16">
        <v>34812.83</v>
      </c>
      <c r="G34" s="16">
        <v>25292.240000000002</v>
      </c>
      <c r="H34" s="16">
        <v>28811.4</v>
      </c>
      <c r="I34" s="16">
        <v>24978.13</v>
      </c>
      <c r="J34" s="16">
        <v>10388.870000000001</v>
      </c>
      <c r="K34" s="16">
        <v>7393</v>
      </c>
      <c r="L34" s="25"/>
      <c r="M34" s="25"/>
    </row>
    <row r="35" spans="1:15" ht="21.6" x14ac:dyDescent="0.3">
      <c r="A35" s="42" t="s">
        <v>33</v>
      </c>
      <c r="G35" s="16">
        <v>5668</v>
      </c>
      <c r="J35" s="16"/>
      <c r="K35" s="16"/>
      <c r="L35" s="25"/>
      <c r="M35" s="25"/>
    </row>
    <row r="36" spans="1:15" x14ac:dyDescent="0.3">
      <c r="A36" s="41" t="s">
        <v>32</v>
      </c>
      <c r="E36" s="16">
        <v>16671.78</v>
      </c>
      <c r="J36" s="16"/>
      <c r="K36" s="16"/>
      <c r="L36" s="25"/>
      <c r="M36" s="25"/>
    </row>
    <row r="37" spans="1:15" x14ac:dyDescent="0.3">
      <c r="A37" s="41" t="s">
        <v>34</v>
      </c>
      <c r="I37" s="16">
        <v>44348.1</v>
      </c>
      <c r="J37" s="16"/>
      <c r="K37" s="16"/>
      <c r="L37" s="25"/>
      <c r="M37" s="25"/>
    </row>
    <row r="38" spans="1:15" x14ac:dyDescent="0.3">
      <c r="A38" s="41" t="s">
        <v>1</v>
      </c>
      <c r="E38" s="16">
        <v>25786.22</v>
      </c>
      <c r="F38" s="16">
        <v>312.64</v>
      </c>
      <c r="J38" s="16"/>
      <c r="K38" s="16"/>
      <c r="L38" s="25"/>
      <c r="M38" s="25"/>
    </row>
    <row r="39" spans="1:15" x14ac:dyDescent="0.3">
      <c r="A39" s="42" t="s">
        <v>2</v>
      </c>
      <c r="F39" s="16">
        <v>8444.44</v>
      </c>
      <c r="J39" s="16"/>
      <c r="K39" s="16"/>
      <c r="L39" s="25"/>
      <c r="M39" s="25"/>
    </row>
    <row r="40" spans="1:15" x14ac:dyDescent="0.3">
      <c r="A40" s="41" t="s">
        <v>3</v>
      </c>
      <c r="F40" s="16">
        <v>3291.48</v>
      </c>
      <c r="J40" s="16"/>
      <c r="K40" s="16"/>
      <c r="L40" s="25"/>
      <c r="M40" s="25"/>
    </row>
    <row r="41" spans="1:15" ht="21.6" x14ac:dyDescent="0.3">
      <c r="A41" s="42" t="s">
        <v>4</v>
      </c>
      <c r="F41" s="16">
        <v>20184.43</v>
      </c>
      <c r="G41" s="16">
        <v>1713.36</v>
      </c>
      <c r="J41" s="16"/>
      <c r="K41" s="16"/>
      <c r="L41" s="25"/>
      <c r="M41" s="25"/>
    </row>
    <row r="42" spans="1:15" x14ac:dyDescent="0.3">
      <c r="A42" s="41" t="s">
        <v>5</v>
      </c>
      <c r="B42" s="16">
        <v>1074.92</v>
      </c>
      <c r="J42" s="16"/>
      <c r="K42" s="16"/>
      <c r="L42" s="25"/>
      <c r="M42" s="25"/>
    </row>
    <row r="43" spans="1:15" x14ac:dyDescent="0.3">
      <c r="A43" s="41" t="s">
        <v>59</v>
      </c>
      <c r="I43" s="16">
        <v>4343.8999999999996</v>
      </c>
      <c r="J43" s="16">
        <v>4537.5</v>
      </c>
      <c r="K43" s="16">
        <v>4598</v>
      </c>
      <c r="L43" s="25">
        <v>4653.18</v>
      </c>
      <c r="M43" s="25">
        <v>4906</v>
      </c>
      <c r="N43" s="46">
        <v>4912</v>
      </c>
      <c r="O43" s="59">
        <v>23232</v>
      </c>
    </row>
    <row r="44" spans="1:15" x14ac:dyDescent="0.3">
      <c r="A44" s="42" t="s">
        <v>35</v>
      </c>
      <c r="J44" s="16">
        <v>21033.78</v>
      </c>
      <c r="K44" s="16"/>
      <c r="L44" s="25"/>
      <c r="M44" s="30"/>
    </row>
    <row r="45" spans="1:15" x14ac:dyDescent="0.3">
      <c r="A45" s="42" t="s">
        <v>50</v>
      </c>
      <c r="J45" s="16"/>
      <c r="K45" s="16">
        <v>-582</v>
      </c>
      <c r="L45" s="25"/>
      <c r="M45" s="30"/>
    </row>
    <row r="46" spans="1:15" x14ac:dyDescent="0.3">
      <c r="A46" s="42" t="s">
        <v>38</v>
      </c>
      <c r="B46" s="16">
        <v>13361.05</v>
      </c>
      <c r="J46" s="16"/>
      <c r="K46" s="16"/>
      <c r="L46" s="25"/>
      <c r="M46" s="30"/>
    </row>
    <row r="47" spans="1:15" x14ac:dyDescent="0.3">
      <c r="A47" s="43" t="s">
        <v>55</v>
      </c>
      <c r="B47" s="17">
        <f>SUM(B6:B46)</f>
        <v>1352459.9099999997</v>
      </c>
      <c r="C47" s="17">
        <f>SUM(C6:C42)</f>
        <v>1605958.16</v>
      </c>
      <c r="D47" s="17">
        <f>SUM(D6:D38)</f>
        <v>1569711.17</v>
      </c>
      <c r="E47" s="17">
        <f>SUM(E6:E38)</f>
        <v>1810092.33</v>
      </c>
      <c r="F47" s="17">
        <f>SUM(F6:F41)</f>
        <v>1883693.46</v>
      </c>
      <c r="G47" s="17">
        <f>SUM(G6:G41)</f>
        <v>1932970.4299999997</v>
      </c>
      <c r="H47" s="17">
        <f>SUM(H6:H42)</f>
        <v>1900938.0599999998</v>
      </c>
      <c r="I47" s="17">
        <f>SUM(I6:I43)</f>
        <v>1897632.6899999997</v>
      </c>
      <c r="J47" s="17">
        <f>SUM(J6:J44)</f>
        <v>1975541.77</v>
      </c>
      <c r="K47" s="17">
        <f>SUM(K6:K45)</f>
        <v>2043253.08</v>
      </c>
      <c r="L47" s="26">
        <f>SUM(L6:L46)</f>
        <v>1877694.5</v>
      </c>
      <c r="M47" s="26">
        <f>SUM(M6:M46)</f>
        <v>1897657.85</v>
      </c>
      <c r="N47" s="26">
        <f>SUM(N6:N43)</f>
        <v>1885004.61</v>
      </c>
      <c r="O47" s="26">
        <f>SUM(O6:O46)</f>
        <v>1979794.22</v>
      </c>
    </row>
    <row r="48" spans="1:15" x14ac:dyDescent="0.3">
      <c r="A48" s="41" t="s">
        <v>52</v>
      </c>
      <c r="B48" s="16">
        <v>1373.85</v>
      </c>
      <c r="C48" s="17"/>
      <c r="D48" s="17"/>
      <c r="E48" s="17"/>
      <c r="F48" s="17"/>
      <c r="G48" s="17"/>
      <c r="H48" s="17"/>
      <c r="I48" s="17"/>
      <c r="J48" s="16">
        <v>79026.42</v>
      </c>
      <c r="K48" s="16">
        <v>8604</v>
      </c>
      <c r="L48" s="25">
        <v>6774.53</v>
      </c>
      <c r="M48" s="25">
        <v>1237</v>
      </c>
      <c r="N48" s="46">
        <v>18150</v>
      </c>
      <c r="O48" s="46">
        <v>16979</v>
      </c>
    </row>
    <row r="49" spans="1:15" ht="21.6" x14ac:dyDescent="0.3">
      <c r="A49" s="42" t="s">
        <v>6</v>
      </c>
      <c r="D49" s="16">
        <v>307268.63</v>
      </c>
      <c r="G49" s="16">
        <v>-16319.54</v>
      </c>
      <c r="J49" s="16"/>
      <c r="K49" s="16">
        <v>62557</v>
      </c>
      <c r="L49" s="25"/>
      <c r="M49" s="25"/>
    </row>
    <row r="50" spans="1:15" x14ac:dyDescent="0.3">
      <c r="A50" s="42" t="s">
        <v>66</v>
      </c>
      <c r="J50" s="16"/>
      <c r="K50" s="16"/>
      <c r="L50" s="25">
        <v>59768.7</v>
      </c>
      <c r="M50" s="25">
        <v>64836</v>
      </c>
      <c r="N50" s="46">
        <v>72254</v>
      </c>
      <c r="O50" s="46">
        <v>70108</v>
      </c>
    </row>
    <row r="51" spans="1:15" x14ac:dyDescent="0.3">
      <c r="A51" s="41" t="s">
        <v>53</v>
      </c>
      <c r="F51" s="16">
        <v>131284.79999999999</v>
      </c>
      <c r="H51" s="16">
        <v>79325.09</v>
      </c>
      <c r="I51" s="16">
        <v>96107.38</v>
      </c>
      <c r="J51" s="16">
        <v>156990.31</v>
      </c>
      <c r="K51" s="16">
        <v>92096</v>
      </c>
      <c r="L51" s="25">
        <v>84284.92</v>
      </c>
      <c r="M51" s="25">
        <v>87920</v>
      </c>
      <c r="N51" s="46">
        <v>92215.16</v>
      </c>
      <c r="O51" s="46">
        <v>93120</v>
      </c>
    </row>
    <row r="52" spans="1:15" ht="21.6" x14ac:dyDescent="0.3">
      <c r="A52" s="42" t="s">
        <v>36</v>
      </c>
      <c r="G52" s="16">
        <v>135204</v>
      </c>
      <c r="H52" s="16">
        <v>250000</v>
      </c>
      <c r="I52" s="16">
        <v>300000</v>
      </c>
      <c r="J52" s="16">
        <v>270000</v>
      </c>
      <c r="K52" s="16">
        <v>435000</v>
      </c>
      <c r="L52" s="25">
        <v>384410.25</v>
      </c>
      <c r="M52" s="25">
        <v>228000</v>
      </c>
      <c r="N52" s="46">
        <v>280512</v>
      </c>
      <c r="O52" s="46">
        <v>193665</v>
      </c>
    </row>
    <row r="53" spans="1:15" x14ac:dyDescent="0.3">
      <c r="A53" s="42" t="s">
        <v>54</v>
      </c>
      <c r="J53" s="16"/>
      <c r="K53" s="16"/>
      <c r="L53" s="25">
        <v>112332.65</v>
      </c>
      <c r="M53" s="25">
        <v>198897</v>
      </c>
      <c r="N53" s="46">
        <v>260220</v>
      </c>
      <c r="O53" s="46">
        <v>350100</v>
      </c>
    </row>
    <row r="54" spans="1:15" x14ac:dyDescent="0.3">
      <c r="A54" s="41" t="s">
        <v>37</v>
      </c>
      <c r="C54" s="16">
        <v>43225.83</v>
      </c>
      <c r="D54" s="16">
        <v>-17329.66</v>
      </c>
      <c r="F54" s="16">
        <v>179704.23</v>
      </c>
      <c r="G54" s="16">
        <v>166753.85999999999</v>
      </c>
      <c r="J54" s="16"/>
      <c r="K54" s="16">
        <v>-66659.83</v>
      </c>
      <c r="L54" s="25">
        <v>41398.85</v>
      </c>
      <c r="M54" s="25">
        <v>12815</v>
      </c>
      <c r="N54" s="46">
        <v>48880</v>
      </c>
      <c r="O54" s="46">
        <v>104232</v>
      </c>
    </row>
    <row r="55" spans="1:15" x14ac:dyDescent="0.3">
      <c r="A55" s="41" t="s">
        <v>57</v>
      </c>
      <c r="J55" s="16"/>
      <c r="K55" s="16"/>
      <c r="L55" s="25"/>
      <c r="M55" s="25"/>
      <c r="N55" s="46">
        <v>-130512</v>
      </c>
      <c r="O55" s="46">
        <v>-160000</v>
      </c>
    </row>
    <row r="56" spans="1:15" x14ac:dyDescent="0.3">
      <c r="A56" s="41" t="s">
        <v>56</v>
      </c>
      <c r="G56" s="16">
        <v>10000</v>
      </c>
      <c r="J56" s="16"/>
      <c r="K56" s="16"/>
      <c r="L56" s="25"/>
      <c r="M56" s="25">
        <v>22966</v>
      </c>
    </row>
    <row r="57" spans="1:15" x14ac:dyDescent="0.3">
      <c r="A57" s="43" t="s">
        <v>55</v>
      </c>
      <c r="B57" s="17">
        <f t="shared" ref="B57:O57" si="0">SUM(B47:B56)</f>
        <v>1353833.7599999998</v>
      </c>
      <c r="C57" s="17">
        <f t="shared" si="0"/>
        <v>1649183.99</v>
      </c>
      <c r="D57" s="17">
        <f t="shared" si="0"/>
        <v>1859650.14</v>
      </c>
      <c r="E57" s="17">
        <f t="shared" si="0"/>
        <v>1810092.33</v>
      </c>
      <c r="F57" s="17">
        <f t="shared" si="0"/>
        <v>2194682.4900000002</v>
      </c>
      <c r="G57" s="17">
        <f t="shared" si="0"/>
        <v>2228608.7499999995</v>
      </c>
      <c r="H57" s="17">
        <f t="shared" si="0"/>
        <v>2230263.15</v>
      </c>
      <c r="I57" s="17">
        <f t="shared" si="0"/>
        <v>2293740.0699999998</v>
      </c>
      <c r="J57" s="17">
        <f t="shared" si="0"/>
        <v>2481558.5</v>
      </c>
      <c r="K57" s="17">
        <f t="shared" si="0"/>
        <v>2574850.25</v>
      </c>
      <c r="L57" s="17">
        <f t="shared" si="0"/>
        <v>2566664.4</v>
      </c>
      <c r="M57" s="21">
        <f t="shared" si="0"/>
        <v>2514328.85</v>
      </c>
      <c r="N57" s="21">
        <f t="shared" si="0"/>
        <v>2526723.77</v>
      </c>
      <c r="O57" s="21">
        <f t="shared" si="0"/>
        <v>2647998.2199999997</v>
      </c>
    </row>
    <row r="58" spans="1:15" x14ac:dyDescent="0.3">
      <c r="A58" s="41" t="s">
        <v>48</v>
      </c>
      <c r="D58" s="22">
        <f t="shared" ref="D58:N58" si="1">((D57-C57)/C57)</f>
        <v>0.12761835627569967</v>
      </c>
      <c r="E58" s="22">
        <f t="shared" si="1"/>
        <v>-2.6648996461237501E-2</v>
      </c>
      <c r="F58" s="22">
        <f t="shared" si="1"/>
        <v>0.21246991306791524</v>
      </c>
      <c r="G58" s="22">
        <f t="shared" si="1"/>
        <v>1.5458390976637039E-2</v>
      </c>
      <c r="H58" s="22">
        <f t="shared" si="1"/>
        <v>7.4234654243387176E-4</v>
      </c>
      <c r="I58" s="22">
        <f t="shared" si="1"/>
        <v>2.8461627947356762E-2</v>
      </c>
      <c r="J58" s="22">
        <f t="shared" si="1"/>
        <v>8.1883048762364852E-2</v>
      </c>
      <c r="K58" s="22">
        <f t="shared" si="1"/>
        <v>3.7594016018562527E-2</v>
      </c>
      <c r="L58" s="22">
        <f t="shared" si="1"/>
        <v>-3.1791557586698851E-3</v>
      </c>
      <c r="M58" s="22">
        <f t="shared" si="1"/>
        <v>-2.0390492033161723E-2</v>
      </c>
      <c r="N58" s="22">
        <f t="shared" si="1"/>
        <v>4.9297131518814359E-3</v>
      </c>
      <c r="O58" s="22">
        <f>((O57-N57)/N57)</f>
        <v>4.7996718691572571E-2</v>
      </c>
    </row>
    <row r="59" spans="1:15" x14ac:dyDescent="0.3">
      <c r="A59" s="10"/>
      <c r="C59" s="17"/>
      <c r="D59" s="17"/>
      <c r="E59" s="17"/>
      <c r="F59" s="17"/>
      <c r="G59" s="17"/>
      <c r="H59" s="17"/>
      <c r="I59" s="17"/>
      <c r="J59" s="17"/>
      <c r="K59" s="17"/>
      <c r="L59" s="25"/>
      <c r="M59" s="29"/>
      <c r="N59" s="47"/>
    </row>
    <row r="60" spans="1:15" x14ac:dyDescent="0.3">
      <c r="A60" s="48"/>
      <c r="J60" s="16"/>
      <c r="K60" s="16"/>
      <c r="L60" s="25"/>
      <c r="M60" s="29"/>
    </row>
    <row r="61" spans="1:15" x14ac:dyDescent="0.3">
      <c r="A61" s="10"/>
      <c r="J61" s="17"/>
      <c r="K61" s="16"/>
      <c r="L61" s="25"/>
      <c r="M61" s="28"/>
    </row>
    <row r="62" spans="1:15" x14ac:dyDescent="0.3">
      <c r="A62" s="14" t="s">
        <v>44</v>
      </c>
      <c r="J62" s="16"/>
      <c r="K62" s="16"/>
      <c r="L62" s="25"/>
      <c r="M62" s="28"/>
    </row>
    <row r="63" spans="1:15" ht="42" x14ac:dyDescent="0.3">
      <c r="A63" s="36" t="s">
        <v>40</v>
      </c>
      <c r="J63" s="16"/>
      <c r="K63" s="16"/>
      <c r="L63" s="25"/>
      <c r="M63" s="28"/>
    </row>
    <row r="64" spans="1:15" ht="21.6" x14ac:dyDescent="0.3">
      <c r="A64" s="37" t="s">
        <v>7</v>
      </c>
      <c r="J64" s="16"/>
      <c r="K64" s="16"/>
      <c r="L64" s="25"/>
      <c r="M64" s="28"/>
    </row>
    <row r="65" spans="1:13" ht="42" x14ac:dyDescent="0.3">
      <c r="A65" s="37" t="s">
        <v>8</v>
      </c>
      <c r="J65" s="16"/>
      <c r="K65" s="16"/>
      <c r="L65" s="25"/>
      <c r="M65" s="28"/>
    </row>
    <row r="66" spans="1:13" ht="31.8" x14ac:dyDescent="0.3">
      <c r="A66" s="37" t="s">
        <v>41</v>
      </c>
      <c r="J66" s="16"/>
      <c r="K66" s="16"/>
      <c r="L66" s="25"/>
      <c r="M66" s="28"/>
    </row>
    <row r="67" spans="1:13" ht="21.6" x14ac:dyDescent="0.3">
      <c r="A67" s="38" t="s">
        <v>42</v>
      </c>
      <c r="J67" s="16"/>
      <c r="K67" s="16"/>
      <c r="L67" s="25"/>
      <c r="M67" s="28"/>
    </row>
    <row r="68" spans="1:13" ht="42" x14ac:dyDescent="0.3">
      <c r="A68" s="49" t="s">
        <v>60</v>
      </c>
      <c r="J68" s="16"/>
      <c r="K68" s="16"/>
      <c r="L68" s="25"/>
      <c r="M68" s="28"/>
    </row>
    <row r="69" spans="1:13" x14ac:dyDescent="0.3">
      <c r="A69" s="50"/>
    </row>
    <row r="70" spans="1:13" x14ac:dyDescent="0.3">
      <c r="A70" s="5"/>
    </row>
    <row r="71" spans="1:13" x14ac:dyDescent="0.3">
      <c r="A71" s="5"/>
    </row>
    <row r="72" spans="1:13" x14ac:dyDescent="0.3">
      <c r="A72" s="5"/>
    </row>
    <row r="73" spans="1:13" x14ac:dyDescent="0.3">
      <c r="A73" s="5"/>
    </row>
    <row r="74" spans="1:13" x14ac:dyDescent="0.3">
      <c r="A74" s="5"/>
    </row>
    <row r="75" spans="1:13" x14ac:dyDescent="0.3">
      <c r="A75" s="5"/>
    </row>
    <row r="76" spans="1:13" x14ac:dyDescent="0.3">
      <c r="A76" s="5"/>
    </row>
    <row r="77" spans="1:13" x14ac:dyDescent="0.3">
      <c r="A77" s="5"/>
    </row>
    <row r="78" spans="1:13" x14ac:dyDescent="0.3">
      <c r="A78" s="6"/>
    </row>
  </sheetData>
  <pageMargins left="0.7" right="0.7" top="0.75" bottom="0.75" header="0.3" footer="0.3"/>
  <pageSetup paperSize="9" orientation="portrait" r:id="rId1"/>
  <ignoredErrors>
    <ignoredError sqref="C47 G57:H5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E68D80E98EE46AF6CFCE9546658BD" ma:contentTypeVersion="16" ma:contentTypeDescription="Create a new document." ma:contentTypeScope="" ma:versionID="93ed02293fb01373f74665464b171440">
  <xsd:schema xmlns:xsd="http://www.w3.org/2001/XMLSchema" xmlns:xs="http://www.w3.org/2001/XMLSchema" xmlns:p="http://schemas.microsoft.com/office/2006/metadata/properties" xmlns:ns2="32ab58d8-0c0a-4df6-8a6c-7bd4da7abd94" xmlns:ns3="26d6683f-490a-496e-8986-5606bf45b63d" targetNamespace="http://schemas.microsoft.com/office/2006/metadata/properties" ma:root="true" ma:fieldsID="e47a6a2cf214f9363a8288bb71cf30af" ns2:_="" ns3:_="">
    <xsd:import namespace="32ab58d8-0c0a-4df6-8a6c-7bd4da7abd94"/>
    <xsd:import namespace="26d6683f-490a-496e-8986-5606bf45b6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b58d8-0c0a-4df6-8a6c-7bd4da7abd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e22028-1360-4568-807e-62447cbfbc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6683f-490a-496e-8986-5606bf45b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069134f-df6f-4074-9c8e-81f55771b9fb}" ma:internalName="TaxCatchAll" ma:showField="CatchAllData" ma:web="26d6683f-490a-496e-8986-5606bf45b6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ab58d8-0c0a-4df6-8a6c-7bd4da7abd94">
      <Terms xmlns="http://schemas.microsoft.com/office/infopath/2007/PartnerControls"/>
    </lcf76f155ced4ddcb4097134ff3c332f>
    <TaxCatchAll xmlns="26d6683f-490a-496e-8986-5606bf45b63d" xsi:nil="true"/>
  </documentManagement>
</p:properties>
</file>

<file path=customXml/itemProps1.xml><?xml version="1.0" encoding="utf-8"?>
<ds:datastoreItem xmlns:ds="http://schemas.openxmlformats.org/officeDocument/2006/customXml" ds:itemID="{B743B9DE-C4C9-4BEE-8280-7094082B2F4C}"/>
</file>

<file path=customXml/itemProps2.xml><?xml version="1.0" encoding="utf-8"?>
<ds:datastoreItem xmlns:ds="http://schemas.openxmlformats.org/officeDocument/2006/customXml" ds:itemID="{DD3665BF-0B5A-451D-A03A-745EA66ACE75}"/>
</file>

<file path=customXml/itemProps3.xml><?xml version="1.0" encoding="utf-8"?>
<ds:datastoreItem xmlns:ds="http://schemas.openxmlformats.org/officeDocument/2006/customXml" ds:itemID="{53E5B8B5-8624-4995-98A5-F2FA4DB8E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Total Cost Trends</vt:lpstr>
      <vt:lpstr>Yearly Detailed Cost Trends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Ronnie Locke</cp:lastModifiedBy>
  <dcterms:created xsi:type="dcterms:W3CDTF">2014-12-26T16:24:35Z</dcterms:created>
  <dcterms:modified xsi:type="dcterms:W3CDTF">2022-05-31T04:05:56Z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0x0101006C0E68D80E98EE46AF6CFCE9546658BD</vt:lpwstr>
  </property>
  <property fmtid="{D5CDD505-2E9C-101B-9397-08002B2CF9AE}" pid="3" name="MediaServiceImageTags">
    <vt:lpwstr/>
  </property>
</Properties>
</file>